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ricvisb/Downloads/"/>
    </mc:Choice>
  </mc:AlternateContent>
  <xr:revisionPtr revIDLastSave="0" documentId="13_ncr:1_{BE8E9E47-89AE-DD40-A467-E595FA0E1CA8}" xr6:coauthVersionLast="45" xr6:coauthVersionMax="45" xr10:uidLastSave="{00000000-0000-0000-0000-000000000000}"/>
  <bookViews>
    <workbookView xWindow="23440" yWindow="-18020" windowWidth="28800" windowHeight="156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B43" i="1" l="1"/>
  <c r="G25" i="1"/>
  <c r="G24" i="1"/>
  <c r="G23" i="1"/>
  <c r="G22" i="1"/>
  <c r="B32" i="1"/>
  <c r="H37" i="1" s="1"/>
  <c r="B17" i="1"/>
  <c r="H21" i="1"/>
  <c r="H35" i="1" l="1"/>
  <c r="H36" i="1" s="1"/>
  <c r="G21" i="1"/>
  <c r="I21" i="1" s="1"/>
  <c r="J21" i="1" s="1"/>
  <c r="H22" i="1"/>
  <c r="I22" i="1" l="1"/>
  <c r="J22" i="1" s="1"/>
  <c r="H23" i="1"/>
  <c r="I23" i="1" l="1"/>
  <c r="J23" i="1" s="1"/>
  <c r="H24" i="1"/>
  <c r="H25" i="1" l="1"/>
  <c r="I25" i="1" s="1"/>
  <c r="I24" i="1"/>
  <c r="J24" i="1" s="1"/>
  <c r="H38" i="1" s="1"/>
</calcChain>
</file>

<file path=xl/sharedStrings.xml><?xml version="1.0" encoding="utf-8"?>
<sst xmlns="http://schemas.openxmlformats.org/spreadsheetml/2006/main" count="56" uniqueCount="46">
  <si>
    <t>Baselines</t>
  </si>
  <si>
    <t>Employee Yearly Salary [$]</t>
  </si>
  <si>
    <t>Scrap Part Cost</t>
  </si>
  <si>
    <t>Jig and Process Enhancement Cost [$]</t>
  </si>
  <si>
    <t>Yearly Cost</t>
  </si>
  <si>
    <t>Your Application</t>
  </si>
  <si>
    <t>Investment</t>
  </si>
  <si>
    <t>Robot [$]</t>
  </si>
  <si>
    <t>Gripper [$]</t>
  </si>
  <si>
    <t>Part Presentation Fixture [$]</t>
  </si>
  <si>
    <t>Vision System [$]</t>
  </si>
  <si>
    <t>Monitoring System [$]</t>
  </si>
  <si>
    <t>Other Peripherals [$]</t>
  </si>
  <si>
    <t>Cleaning System [$]</t>
  </si>
  <si>
    <t>Physical Barriers [$]</t>
  </si>
  <si>
    <t>Robot to Machine Interface [$]</t>
  </si>
  <si>
    <t>Taxes, Transportation Fees, … [$]</t>
  </si>
  <si>
    <t xml:space="preserve">Integration </t>
  </si>
  <si>
    <t>Starting Investement</t>
  </si>
  <si>
    <t>Potential Scenario</t>
  </si>
  <si>
    <t>Cost of a Robotic Cell</t>
  </si>
  <si>
    <t>Estimated Yearly Maintenance Cost</t>
  </si>
  <si>
    <t>Year</t>
  </si>
  <si>
    <t>Robot System Cost</t>
  </si>
  <si>
    <t>Yearly Savings</t>
  </si>
  <si>
    <t>(Actual Scenario - Potential Scenario)</t>
  </si>
  <si>
    <t>Yearly Cash Flow</t>
  </si>
  <si>
    <t>(Yearly Savings - Robot System Cost)</t>
  </si>
  <si>
    <t>Robot Cell Hourly Rate [$/hr]:</t>
  </si>
  <si>
    <t>Hours per Shift [Unit]</t>
  </si>
  <si>
    <t>Weeks Worked per Year [Unit]</t>
  </si>
  <si>
    <t>Total Savings [$]:</t>
  </si>
  <si>
    <t>Employee Yearly Salary and Benefits [$]</t>
  </si>
  <si>
    <t>Shifts per day [Unit]</t>
  </si>
  <si>
    <t>Downtime Cost</t>
  </si>
  <si>
    <t>Time of Reimbursement [Years]:</t>
  </si>
  <si>
    <t>Time of Reimbursement [Months]:</t>
  </si>
  <si>
    <t>(Return on Investment)</t>
  </si>
  <si>
    <t>(Total robotic cell cost / total robot working time)</t>
  </si>
  <si>
    <t>(Cummulative savings after 5 years)</t>
  </si>
  <si>
    <t>Related Articles:</t>
  </si>
  <si>
    <t>Buying a Robot is Cheaper Than Outsourcing to China</t>
  </si>
  <si>
    <t>Employees on a Shift [Unit]</t>
  </si>
  <si>
    <t>Initial Investment, Maintenance, ...)</t>
  </si>
  <si>
    <t>Cumulative</t>
  </si>
  <si>
    <t>How Long to Pay Back my Robot Investment?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</si>
</sst>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0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65" fontId="0" fillId="3" borderId="1" xfId="1" applyNumberFormat="1" applyFont="1" applyFill="1" applyBorder="1" applyAlignment="1" applyProtection="1">
      <alignment horizontal="center" vertical="center"/>
      <protection locked="0"/>
    </xf>
    <xf numFmtId="165" fontId="0" fillId="3" borderId="1" xfId="1" applyNumberFormat="1" applyFont="1" applyFill="1" applyBorder="1" applyProtection="1">
      <protection locked="0"/>
    </xf>
    <xf numFmtId="1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6" fillId="0" borderId="0" xfId="2" applyAlignment="1">
      <alignment horizontal="left"/>
    </xf>
    <xf numFmtId="0" fontId="8" fillId="0" borderId="0" xfId="2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Robotic</a:t>
            </a:r>
            <a:r>
              <a:rPr lang="fr-CA" baseline="0"/>
              <a:t> Cell Integration Analysis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44427570540701"/>
          <c:y val="0.12562862142297701"/>
          <c:w val="0.68063629426513395"/>
          <c:h val="0.79692928035888"/>
        </c:manualLayout>
      </c:layout>
      <c:barChart>
        <c:barDir val="col"/>
        <c:grouping val="clustered"/>
        <c:varyColors val="0"/>
        <c:ser>
          <c:idx val="0"/>
          <c:order val="0"/>
          <c:tx>
            <c:v>Robot System Cost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Sheet1!$G$21:$G$25</c:f>
              <c:numCache>
                <c:formatCode>_ * #,##0_)\ "$"_ ;_ * \(#,##0\)\ "$"_ ;_ * "-"??_)\ "$"_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1-4DC6-8F12-0B644595073F}"/>
            </c:ext>
          </c:extLst>
        </c:ser>
        <c:ser>
          <c:idx val="2"/>
          <c:order val="1"/>
          <c:tx>
            <c:v>Yearly Savings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Sheet1!$H$21:$H$25</c:f>
              <c:numCache>
                <c:formatCode>_ * #,##0_)\ "$"_ ;_ * \(#,##0\)\ "$"_ ;_ * "-"??_)\ "$"_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1-4DC6-8F12-0B644595073F}"/>
            </c:ext>
          </c:extLst>
        </c:ser>
        <c:ser>
          <c:idx val="1"/>
          <c:order val="2"/>
          <c:tx>
            <c:v>Yearly Cash Flow</c:v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val>
            <c:numRef>
              <c:f>Sheet1!$I$21:$I$25</c:f>
              <c:numCache>
                <c:formatCode>_ * #,##0_)\ "$"_ ;_ * \(#,##0\)\ "$"_ ;_ * "-"??_)\ "$"_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1-4DC6-8F12-0B6445950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73355392"/>
        <c:axId val="-705959168"/>
      </c:barChart>
      <c:catAx>
        <c:axId val="-77335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Time [Year]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5959168"/>
        <c:crosses val="autoZero"/>
        <c:auto val="1"/>
        <c:lblAlgn val="ctr"/>
        <c:lblOffset val="100"/>
        <c:noMultiLvlLbl val="0"/>
      </c:catAx>
      <c:valAx>
        <c:axId val="-7059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)\ &quot;$&quot;_ ;_ * \(#,##0\)\ &quot;$&quot;_ ;_ * &quot;-&quot;??_)\ &quot;$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33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73808625359601"/>
          <c:y val="0.45384448656103699"/>
          <c:w val="0.15837447285381501"/>
          <c:h val="0.17555387054751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hyperlink" Target="https://blog.robotiq.com/ft-300-contact-request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2</xdr:row>
      <xdr:rowOff>182830</xdr:rowOff>
    </xdr:from>
    <xdr:to>
      <xdr:col>9</xdr:col>
      <xdr:colOff>1625600</xdr:colOff>
      <xdr:row>17</xdr:row>
      <xdr:rowOff>105831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469900</xdr:colOff>
      <xdr:row>0</xdr:row>
      <xdr:rowOff>101601</xdr:rowOff>
    </xdr:from>
    <xdr:to>
      <xdr:col>1</xdr:col>
      <xdr:colOff>1574800</xdr:colOff>
      <xdr:row>4</xdr:row>
      <xdr:rowOff>167307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474134"/>
          <a:ext cx="2713567" cy="810773"/>
        </a:xfrm>
        <a:prstGeom prst="rect">
          <a:avLst/>
        </a:prstGeom>
      </xdr:spPr>
    </xdr:pic>
    <xdr:clientData/>
  </xdr:twoCellAnchor>
  <xdr:twoCellAnchor editAs="oneCell">
    <xdr:from>
      <xdr:col>0</xdr:col>
      <xdr:colOff>863600</xdr:colOff>
      <xdr:row>46</xdr:row>
      <xdr:rowOff>948653</xdr:rowOff>
    </xdr:from>
    <xdr:to>
      <xdr:col>2</xdr:col>
      <xdr:colOff>0</xdr:colOff>
      <xdr:row>46</xdr:row>
      <xdr:rowOff>1231899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14944053"/>
          <a:ext cx="2730500" cy="283246"/>
        </a:xfrm>
        <a:prstGeom prst="rect">
          <a:avLst/>
        </a:prstGeom>
      </xdr:spPr>
    </xdr:pic>
    <xdr:clientData/>
  </xdr:twoCellAnchor>
  <xdr:twoCellAnchor editAs="oneCell">
    <xdr:from>
      <xdr:col>3</xdr:col>
      <xdr:colOff>645300</xdr:colOff>
      <xdr:row>46</xdr:row>
      <xdr:rowOff>950100</xdr:rowOff>
    </xdr:from>
    <xdr:to>
      <xdr:col>7</xdr:col>
      <xdr:colOff>716928</xdr:colOff>
      <xdr:row>46</xdr:row>
      <xdr:rowOff>1257948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900" y="14945500"/>
          <a:ext cx="3691128" cy="307848"/>
        </a:xfrm>
        <a:prstGeom prst="rect">
          <a:avLst/>
        </a:prstGeom>
      </xdr:spPr>
    </xdr:pic>
    <xdr:clientData/>
  </xdr:twoCellAnchor>
  <xdr:twoCellAnchor editAs="oneCell">
    <xdr:from>
      <xdr:col>8</xdr:col>
      <xdr:colOff>58700</xdr:colOff>
      <xdr:row>46</xdr:row>
      <xdr:rowOff>947700</xdr:rowOff>
    </xdr:from>
    <xdr:to>
      <xdr:col>9</xdr:col>
      <xdr:colOff>1491260</xdr:colOff>
      <xdr:row>46</xdr:row>
      <xdr:rowOff>1252500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9600" y="14943100"/>
          <a:ext cx="3261360" cy="304800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38</xdr:row>
      <xdr:rowOff>372532</xdr:rowOff>
    </xdr:from>
    <xdr:to>
      <xdr:col>9</xdr:col>
      <xdr:colOff>16932</xdr:colOff>
      <xdr:row>40</xdr:row>
      <xdr:rowOff>8466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37DA48-D772-5049-ADA1-0F8F55A9DE8B}"/>
            </a:ext>
          </a:extLst>
        </xdr:cNvPr>
        <xdr:cNvSpPr/>
      </xdr:nvSpPr>
      <xdr:spPr>
        <a:xfrm>
          <a:off x="6070600" y="11633199"/>
          <a:ext cx="5511799" cy="414867"/>
        </a:xfrm>
        <a:prstGeom prst="roundRect">
          <a:avLst/>
        </a:prstGeom>
        <a:solidFill>
          <a:srgbClr val="00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Convinced yet? Don't wait and talk to an expert at Robotiq</a:t>
          </a:r>
        </a:p>
      </xdr:txBody>
    </xdr:sp>
    <xdr:clientData/>
  </xdr:twoCellAnchor>
  <xdr:twoCellAnchor>
    <xdr:from>
      <xdr:col>7</xdr:col>
      <xdr:colOff>1803400</xdr:colOff>
      <xdr:row>0</xdr:row>
      <xdr:rowOff>0</xdr:rowOff>
    </xdr:from>
    <xdr:to>
      <xdr:col>10</xdr:col>
      <xdr:colOff>677334</xdr:colOff>
      <xdr:row>2</xdr:row>
      <xdr:rowOff>42334</xdr:rowOff>
    </xdr:to>
    <xdr:sp macro="" textlink="">
      <xdr:nvSpPr>
        <xdr:cNvPr id="8" name="Rounded 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1CA140-7E47-4445-A2BD-6AB6DFB57E2E}"/>
            </a:ext>
          </a:extLst>
        </xdr:cNvPr>
        <xdr:cNvSpPr/>
      </xdr:nvSpPr>
      <xdr:spPr>
        <a:xfrm>
          <a:off x="9711267" y="0"/>
          <a:ext cx="4360334" cy="414867"/>
        </a:xfrm>
        <a:prstGeom prst="roundRect">
          <a:avLst/>
        </a:prstGeom>
        <a:solidFill>
          <a:srgbClr val="00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Get</a:t>
          </a:r>
          <a:r>
            <a:rPr lang="en-US" sz="1600" b="1" baseline="0"/>
            <a:t> in touch with a robotics business specialist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robotiq.com/how-long-before-i-can-payback-my-robot-investment" TargetMode="External"/><Relationship Id="rId2" Type="http://schemas.openxmlformats.org/officeDocument/2006/relationships/hyperlink" Target="http://blog.robotiq.com/buying-a-robot-is-cheaper-than-outsourcing-in-china" TargetMode="External"/><Relationship Id="rId1" Type="http://schemas.openxmlformats.org/officeDocument/2006/relationships/hyperlink" Target="http://blog.robotiq.com/buying-a-robot-is-cheaper-than-outsourcing-in-chin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Layout" topLeftCell="A13" zoomScale="94" zoomScalePageLayoutView="94" workbookViewId="0">
      <selection activeCell="J25" sqref="J25"/>
    </sheetView>
  </sheetViews>
  <sheetFormatPr baseColWidth="10" defaultColWidth="9.1640625" defaultRowHeight="15" x14ac:dyDescent="0.2"/>
  <cols>
    <col min="1" max="1" width="21" customWidth="1"/>
    <col min="2" max="2" width="26.1640625" customWidth="1"/>
    <col min="4" max="4" width="9.1640625" customWidth="1"/>
    <col min="6" max="6" width="5.1640625" customWidth="1"/>
    <col min="7" max="10" width="24" customWidth="1"/>
  </cols>
  <sheetData>
    <row r="1" spans="1:2" x14ac:dyDescent="0.2">
      <c r="A1" s="35"/>
      <c r="B1" s="35"/>
    </row>
    <row r="2" spans="1:2" x14ac:dyDescent="0.2">
      <c r="A2" s="35"/>
      <c r="B2" s="35"/>
    </row>
    <row r="3" spans="1:2" x14ac:dyDescent="0.2">
      <c r="A3" s="35"/>
      <c r="B3" s="35"/>
    </row>
    <row r="4" spans="1:2" x14ac:dyDescent="0.2">
      <c r="A4" s="35"/>
      <c r="B4" s="35"/>
    </row>
    <row r="5" spans="1:2" x14ac:dyDescent="0.2">
      <c r="A5" s="35"/>
      <c r="B5" s="35"/>
    </row>
    <row r="6" spans="1:2" x14ac:dyDescent="0.2">
      <c r="A6" s="35"/>
      <c r="B6" s="35"/>
    </row>
    <row r="7" spans="1:2" ht="20" x14ac:dyDescent="0.2">
      <c r="A7" s="12" t="s">
        <v>0</v>
      </c>
      <c r="B7" s="7" t="s">
        <v>5</v>
      </c>
    </row>
    <row r="8" spans="1:2" ht="32.25" customHeight="1" x14ac:dyDescent="0.2">
      <c r="A8" s="3" t="s">
        <v>42</v>
      </c>
      <c r="B8" s="23">
        <v>0</v>
      </c>
    </row>
    <row r="9" spans="1:2" ht="32.25" customHeight="1" x14ac:dyDescent="0.2">
      <c r="A9" s="3" t="s">
        <v>29</v>
      </c>
      <c r="B9" s="23">
        <v>0</v>
      </c>
    </row>
    <row r="10" spans="1:2" ht="32.25" customHeight="1" x14ac:dyDescent="0.2">
      <c r="A10" s="3" t="s">
        <v>33</v>
      </c>
      <c r="B10" s="23">
        <v>0</v>
      </c>
    </row>
    <row r="11" spans="1:2" ht="32.25" customHeight="1" x14ac:dyDescent="0.2">
      <c r="A11" s="3"/>
      <c r="B11" s="23"/>
    </row>
    <row r="12" spans="1:2" ht="32.25" customHeight="1" x14ac:dyDescent="0.2">
      <c r="A12" s="3" t="s">
        <v>32</v>
      </c>
      <c r="B12" s="24">
        <v>0</v>
      </c>
    </row>
    <row r="13" spans="1:2" ht="32.25" customHeight="1" x14ac:dyDescent="0.2">
      <c r="A13" s="3" t="s">
        <v>34</v>
      </c>
      <c r="B13" s="24">
        <v>0</v>
      </c>
    </row>
    <row r="14" spans="1:2" ht="32.25" customHeight="1" x14ac:dyDescent="0.2">
      <c r="A14" s="3" t="s">
        <v>2</v>
      </c>
      <c r="B14" s="24">
        <v>0</v>
      </c>
    </row>
    <row r="15" spans="1:2" ht="32.25" customHeight="1" x14ac:dyDescent="0.2">
      <c r="A15" s="3" t="s">
        <v>3</v>
      </c>
      <c r="B15" s="24">
        <v>0</v>
      </c>
    </row>
    <row r="16" spans="1:2" ht="8.25" customHeight="1" x14ac:dyDescent="0.2">
      <c r="A16" s="8"/>
      <c r="B16" s="4"/>
    </row>
    <row r="17" spans="1:12" ht="15" customHeight="1" x14ac:dyDescent="0.2">
      <c r="A17" s="9" t="s">
        <v>4</v>
      </c>
      <c r="B17" s="10">
        <f>B8*B10*B12+B13+B14+B15</f>
        <v>0</v>
      </c>
    </row>
    <row r="18" spans="1:12" x14ac:dyDescent="0.2">
      <c r="A18" s="1"/>
    </row>
    <row r="19" spans="1:12" ht="20" x14ac:dyDescent="0.25">
      <c r="A19" s="11" t="s">
        <v>6</v>
      </c>
      <c r="B19" s="7" t="s">
        <v>5</v>
      </c>
      <c r="F19" s="15" t="s">
        <v>22</v>
      </c>
      <c r="G19" s="15" t="s">
        <v>23</v>
      </c>
      <c r="H19" s="15" t="s">
        <v>24</v>
      </c>
      <c r="I19" s="15" t="s">
        <v>26</v>
      </c>
      <c r="J19" s="15" t="s">
        <v>44</v>
      </c>
      <c r="K19" s="2"/>
      <c r="L19" s="2"/>
    </row>
    <row r="20" spans="1:12" ht="27" customHeight="1" x14ac:dyDescent="0.2">
      <c r="A20" s="3" t="s">
        <v>7</v>
      </c>
      <c r="B20" s="25">
        <v>0</v>
      </c>
      <c r="F20" s="16"/>
      <c r="G20" s="17" t="s">
        <v>43</v>
      </c>
      <c r="H20" s="17" t="s">
        <v>25</v>
      </c>
      <c r="I20" s="17" t="s">
        <v>27</v>
      </c>
      <c r="J20" s="16"/>
      <c r="K20" s="2"/>
      <c r="L20" s="2"/>
    </row>
    <row r="21" spans="1:12" ht="27" customHeight="1" x14ac:dyDescent="0.2">
      <c r="A21" s="3" t="s">
        <v>8</v>
      </c>
      <c r="B21" s="25">
        <v>0</v>
      </c>
      <c r="F21" s="2">
        <v>1</v>
      </c>
      <c r="G21" s="18">
        <f>$B$32*-1</f>
        <v>0</v>
      </c>
      <c r="H21" s="18">
        <f>$B$17-$B$43</f>
        <v>0</v>
      </c>
      <c r="I21" s="18">
        <f>H21+G21</f>
        <v>0</v>
      </c>
      <c r="J21" s="18">
        <f>I21</f>
        <v>0</v>
      </c>
    </row>
    <row r="22" spans="1:12" ht="27" customHeight="1" x14ac:dyDescent="0.2">
      <c r="A22" s="3" t="s">
        <v>9</v>
      </c>
      <c r="B22" s="25">
        <v>0</v>
      </c>
      <c r="F22" s="2">
        <v>2</v>
      </c>
      <c r="G22" s="18">
        <f>$B$46*-1</f>
        <v>0</v>
      </c>
      <c r="H22" s="18">
        <f>H21*1.02</f>
        <v>0</v>
      </c>
      <c r="I22" s="18">
        <f t="shared" ref="I22:I25" si="0">H22+G22</f>
        <v>0</v>
      </c>
      <c r="J22" s="18">
        <f>J21+I22</f>
        <v>0</v>
      </c>
    </row>
    <row r="23" spans="1:12" ht="27" customHeight="1" x14ac:dyDescent="0.2">
      <c r="A23" s="3" t="s">
        <v>10</v>
      </c>
      <c r="B23" s="25">
        <v>0</v>
      </c>
      <c r="F23" s="2">
        <v>3</v>
      </c>
      <c r="G23" s="18">
        <f>$B$46*-1</f>
        <v>0</v>
      </c>
      <c r="H23" s="18">
        <f t="shared" ref="H23:H25" si="1">H22*1.02</f>
        <v>0</v>
      </c>
      <c r="I23" s="18">
        <f t="shared" si="0"/>
        <v>0</v>
      </c>
      <c r="J23" s="18">
        <f t="shared" ref="J23:J25" si="2">J22+I23</f>
        <v>0</v>
      </c>
    </row>
    <row r="24" spans="1:12" ht="27" customHeight="1" x14ac:dyDescent="0.2">
      <c r="A24" s="3" t="s">
        <v>11</v>
      </c>
      <c r="B24" s="25">
        <v>0</v>
      </c>
      <c r="F24" s="2">
        <v>4</v>
      </c>
      <c r="G24" s="18">
        <f>$B$46*-1</f>
        <v>0</v>
      </c>
      <c r="H24" s="18">
        <f t="shared" si="1"/>
        <v>0</v>
      </c>
      <c r="I24" s="18">
        <f t="shared" si="0"/>
        <v>0</v>
      </c>
      <c r="J24" s="18">
        <f t="shared" si="2"/>
        <v>0</v>
      </c>
    </row>
    <row r="25" spans="1:12" ht="27" customHeight="1" x14ac:dyDescent="0.2">
      <c r="A25" s="3" t="s">
        <v>12</v>
      </c>
      <c r="B25" s="25">
        <v>0</v>
      </c>
      <c r="F25" s="2">
        <v>5</v>
      </c>
      <c r="G25" s="18">
        <f>$B$46*-1</f>
        <v>0</v>
      </c>
      <c r="H25" s="18">
        <f t="shared" si="1"/>
        <v>0</v>
      </c>
      <c r="I25" s="18">
        <f t="shared" si="0"/>
        <v>0</v>
      </c>
      <c r="J25" s="18">
        <f>J24+I25</f>
        <v>0</v>
      </c>
    </row>
    <row r="26" spans="1:12" ht="27" customHeight="1" x14ac:dyDescent="0.2">
      <c r="A26" s="3" t="s">
        <v>13</v>
      </c>
      <c r="B26" s="25">
        <v>0</v>
      </c>
      <c r="F26" s="2"/>
      <c r="G26" s="18"/>
      <c r="H26" s="18"/>
      <c r="I26" s="18"/>
      <c r="J26" s="18"/>
    </row>
    <row r="27" spans="1:12" ht="27" customHeight="1" x14ac:dyDescent="0.2">
      <c r="A27" s="3" t="s">
        <v>14</v>
      </c>
      <c r="B27" s="25">
        <v>0</v>
      </c>
      <c r="F27" s="2"/>
      <c r="G27" s="18"/>
      <c r="H27" s="18"/>
      <c r="I27" s="18"/>
      <c r="J27" s="18"/>
    </row>
    <row r="28" spans="1:12" ht="27" customHeight="1" x14ac:dyDescent="0.2">
      <c r="A28" s="3" t="s">
        <v>15</v>
      </c>
      <c r="B28" s="25">
        <v>0</v>
      </c>
      <c r="F28" s="2"/>
      <c r="G28" s="18"/>
      <c r="H28" s="18"/>
      <c r="I28" s="18"/>
      <c r="J28" s="18"/>
    </row>
    <row r="29" spans="1:12" ht="27" customHeight="1" x14ac:dyDescent="0.2">
      <c r="A29" s="3" t="s">
        <v>17</v>
      </c>
      <c r="B29" s="25">
        <v>0</v>
      </c>
      <c r="F29" s="2"/>
      <c r="G29" s="18"/>
      <c r="H29" s="18"/>
      <c r="I29" s="18"/>
      <c r="J29" s="18"/>
    </row>
    <row r="30" spans="1:12" ht="27" customHeight="1" x14ac:dyDescent="0.2">
      <c r="A30" s="3" t="s">
        <v>16</v>
      </c>
      <c r="B30" s="25">
        <v>0</v>
      </c>
      <c r="F30" s="2"/>
      <c r="G30" s="18"/>
      <c r="H30" s="18"/>
      <c r="I30" s="18"/>
      <c r="J30" s="18"/>
    </row>
    <row r="31" spans="1:12" ht="7.5" customHeight="1" x14ac:dyDescent="0.2">
      <c r="A31" s="4"/>
      <c r="B31" s="4"/>
    </row>
    <row r="32" spans="1:12" ht="16" x14ac:dyDescent="0.2">
      <c r="A32" s="5" t="s">
        <v>18</v>
      </c>
      <c r="B32" s="6">
        <f>SUM(B20:B30)</f>
        <v>0</v>
      </c>
    </row>
    <row r="34" spans="1:11" ht="17" x14ac:dyDescent="0.2">
      <c r="A34" s="29" t="s">
        <v>19</v>
      </c>
      <c r="B34" s="27" t="s">
        <v>5</v>
      </c>
    </row>
    <row r="35" spans="1:11" ht="31.5" customHeight="1" x14ac:dyDescent="0.2">
      <c r="A35" s="28" t="s">
        <v>42</v>
      </c>
      <c r="B35" s="23">
        <v>0</v>
      </c>
      <c r="G35" s="19" t="s">
        <v>35</v>
      </c>
      <c r="H35" s="14" t="e">
        <f>B32/(B17-B43)</f>
        <v>#DIV/0!</v>
      </c>
      <c r="I35" s="31" t="s">
        <v>37</v>
      </c>
    </row>
    <row r="36" spans="1:11" ht="31.5" customHeight="1" x14ac:dyDescent="0.2">
      <c r="A36" s="3" t="s">
        <v>33</v>
      </c>
      <c r="B36" s="23">
        <v>0</v>
      </c>
      <c r="G36" s="19" t="s">
        <v>36</v>
      </c>
      <c r="H36" s="14" t="e">
        <f>H35*12</f>
        <v>#DIV/0!</v>
      </c>
      <c r="I36" s="31" t="s">
        <v>37</v>
      </c>
    </row>
    <row r="37" spans="1:11" ht="31.5" customHeight="1" x14ac:dyDescent="0.2">
      <c r="A37" s="3" t="s">
        <v>1</v>
      </c>
      <c r="B37" s="24">
        <v>0</v>
      </c>
      <c r="G37" s="19" t="s">
        <v>28</v>
      </c>
      <c r="H37" s="21" t="e">
        <f>((B46*5)+B32)/(B41*B9*2*5)</f>
        <v>#DIV/0!</v>
      </c>
      <c r="I37" s="31" t="s">
        <v>38</v>
      </c>
    </row>
    <row r="38" spans="1:11" ht="31.5" customHeight="1" x14ac:dyDescent="0.2">
      <c r="A38" s="3" t="s">
        <v>34</v>
      </c>
      <c r="B38" s="24">
        <v>0</v>
      </c>
      <c r="G38" s="20" t="s">
        <v>31</v>
      </c>
      <c r="H38" s="22">
        <f>J25</f>
        <v>0</v>
      </c>
      <c r="I38" s="31" t="s">
        <v>39</v>
      </c>
    </row>
    <row r="39" spans="1:11" ht="31.5" customHeight="1" x14ac:dyDescent="0.2">
      <c r="A39" s="3" t="s">
        <v>2</v>
      </c>
      <c r="B39" s="24">
        <v>0</v>
      </c>
    </row>
    <row r="40" spans="1:11" ht="31.5" customHeight="1" x14ac:dyDescent="0.2">
      <c r="A40" s="3" t="s">
        <v>3</v>
      </c>
      <c r="B40" s="24">
        <v>0</v>
      </c>
      <c r="E40" s="34"/>
    </row>
    <row r="41" spans="1:11" ht="31.5" customHeight="1" x14ac:dyDescent="0.2">
      <c r="A41" s="3" t="s">
        <v>30</v>
      </c>
      <c r="B41" s="26">
        <v>0</v>
      </c>
    </row>
    <row r="42" spans="1:11" x14ac:dyDescent="0.2">
      <c r="A42" s="8"/>
      <c r="B42" s="4"/>
      <c r="D42" s="32"/>
      <c r="E42" s="32"/>
      <c r="F42" s="32"/>
      <c r="G42" s="32" t="s">
        <v>40</v>
      </c>
      <c r="H42" s="33" t="s">
        <v>45</v>
      </c>
      <c r="I42" s="33"/>
    </row>
    <row r="43" spans="1:11" ht="16" x14ac:dyDescent="0.2">
      <c r="A43" s="13" t="s">
        <v>19</v>
      </c>
      <c r="B43" s="10">
        <f>B35*B36*B37+B38+B39+B40</f>
        <v>0</v>
      </c>
      <c r="G43" s="33"/>
      <c r="H43" s="33" t="s">
        <v>41</v>
      </c>
      <c r="I43" s="33"/>
    </row>
    <row r="45" spans="1:11" ht="40" x14ac:dyDescent="0.25">
      <c r="A45" s="30" t="s">
        <v>20</v>
      </c>
      <c r="B45" s="27" t="s">
        <v>5</v>
      </c>
    </row>
    <row r="46" spans="1:11" ht="32" x14ac:dyDescent="0.2">
      <c r="A46" s="3" t="s">
        <v>21</v>
      </c>
      <c r="B46" s="24">
        <v>0</v>
      </c>
    </row>
    <row r="47" spans="1:11" ht="158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</sheetData>
  <mergeCells count="2">
    <mergeCell ref="A1:B6"/>
    <mergeCell ref="A47:K47"/>
  </mergeCells>
  <phoneticPr fontId="7" type="noConversion"/>
  <hyperlinks>
    <hyperlink ref="G43:I43" r:id="rId1" display="Buying a Robot is Cheaper Than Outsourcing to China" xr:uid="{00000000-0004-0000-0000-000001000000}"/>
    <hyperlink ref="H43" r:id="rId2" xr:uid="{66DD7561-E37F-3F4C-8F61-9F58806B2CD6}"/>
    <hyperlink ref="H42" r:id="rId3" display="How Long to Payback my Robot Investment?" xr:uid="{12C4916C-8AE1-1A4B-B3C6-6E61BFCA7775}"/>
  </hyperlinks>
  <pageMargins left="0.7" right="0.7" top="0.75" bottom="0.75" header="0.3" footer="0.3"/>
  <pageSetup scale="46" orientation="portrait" r:id="rId4"/>
  <headerFooter>
    <oddHeader>&amp;L&amp;"Arial,Bold"&amp;12Robotic ROI Calculator</oddHeader>
    <oddFooter>&amp;R&amp;"Arial,Bold"&amp;12leanrobotics.org</oddFooter>
  </headerFooter>
  <drawing r:id="rId5"/>
  <extLst>
    <ext xmlns:mx="http://schemas.microsoft.com/office/mac/excel/2008/main" uri="{64002731-A6B0-56B0-2670-7721B7C09600}">
      <mx:PLV Mode="1" OnePage="0" WScale="4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mathieu.belanger.b</dc:creator>
  <cp:lastModifiedBy>Ricardo Visbal</cp:lastModifiedBy>
  <cp:lastPrinted>2015-02-12T19:46:59Z</cp:lastPrinted>
  <dcterms:created xsi:type="dcterms:W3CDTF">2015-02-04T19:49:59Z</dcterms:created>
  <dcterms:modified xsi:type="dcterms:W3CDTF">2020-03-06T17:01:51Z</dcterms:modified>
</cp:coreProperties>
</file>